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1-14\Downloads\"/>
    </mc:Choice>
  </mc:AlternateContent>
  <bookViews>
    <workbookView xWindow="0" yWindow="0" windowWidth="24000" windowHeight="973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7" i="3" l="1"/>
  <c r="F33" i="3"/>
  <c r="F32" i="3"/>
  <c r="K31" i="3"/>
  <c r="J31" i="3"/>
  <c r="I31" i="3"/>
  <c r="H31" i="3"/>
  <c r="G31" i="3"/>
  <c r="F31" i="3"/>
  <c r="J30" i="3"/>
  <c r="K30" i="3" s="1"/>
  <c r="I30" i="3"/>
  <c r="H30" i="3"/>
  <c r="G30" i="3"/>
  <c r="F30" i="3"/>
  <c r="J29" i="3"/>
  <c r="I29" i="3"/>
  <c r="H29" i="3"/>
  <c r="G29" i="3"/>
  <c r="F29" i="3"/>
  <c r="G28" i="3"/>
  <c r="F28" i="3"/>
  <c r="K29" i="3" l="1"/>
  <c r="H28" i="3"/>
  <c r="F9" i="3"/>
  <c r="H9" i="3" s="1"/>
  <c r="G9" i="3"/>
  <c r="F10" i="3"/>
  <c r="G10" i="3" s="1"/>
  <c r="H10" i="3" s="1"/>
  <c r="F11" i="3"/>
  <c r="H11" i="3" s="1"/>
  <c r="G11" i="3"/>
  <c r="F12" i="3"/>
  <c r="G12" i="3" s="1"/>
  <c r="H12" i="3" s="1"/>
  <c r="F13" i="3"/>
  <c r="H13" i="3" s="1"/>
  <c r="G13" i="3"/>
  <c r="F14" i="3"/>
  <c r="G14" i="3" s="1"/>
  <c r="H14" i="3" s="1"/>
  <c r="F15" i="3"/>
  <c r="H15" i="3" s="1"/>
  <c r="G15" i="3"/>
  <c r="F16" i="3"/>
  <c r="G16" i="3" s="1"/>
  <c r="H16" i="3" s="1"/>
  <c r="F17" i="3"/>
  <c r="H17" i="3" s="1"/>
  <c r="G17" i="3"/>
  <c r="F18" i="3"/>
  <c r="G18" i="3" s="1"/>
  <c r="H18" i="3" s="1"/>
  <c r="F19" i="3"/>
  <c r="H19" i="3" s="1"/>
  <c r="G19" i="3"/>
  <c r="F20" i="3"/>
  <c r="G20" i="3" s="1"/>
  <c r="H20" i="3" s="1"/>
  <c r="F21" i="3"/>
  <c r="H21" i="3" s="1"/>
  <c r="G21" i="3"/>
  <c r="F22" i="3"/>
  <c r="G22" i="3" s="1"/>
  <c r="H22" i="3" s="1"/>
  <c r="F23" i="3"/>
  <c r="H23" i="3" s="1"/>
  <c r="G23" i="3"/>
  <c r="F24" i="3"/>
  <c r="G24" i="3" s="1"/>
  <c r="H24" i="3" s="1"/>
  <c r="F25" i="3"/>
  <c r="H25" i="3" s="1"/>
  <c r="G25" i="3"/>
  <c r="F26" i="3"/>
  <c r="G26" i="3" s="1"/>
  <c r="H26" i="3" s="1"/>
  <c r="F27" i="3"/>
  <c r="H27" i="3" s="1"/>
  <c r="G27" i="3"/>
  <c r="F8" i="3"/>
  <c r="K7" i="3"/>
  <c r="J7" i="3"/>
  <c r="I7" i="3"/>
  <c r="H7" i="3"/>
  <c r="G7" i="3"/>
  <c r="F7" i="3"/>
  <c r="C7" i="2"/>
  <c r="C2" i="2"/>
  <c r="I28" i="3" l="1"/>
  <c r="J28" i="3"/>
  <c r="J27" i="3"/>
  <c r="I27" i="3"/>
  <c r="K27" i="3"/>
  <c r="I16" i="3"/>
  <c r="K16" i="3" s="1"/>
  <c r="J16" i="3"/>
  <c r="I11" i="3"/>
  <c r="K11" i="3" s="1"/>
  <c r="J11" i="3"/>
  <c r="J26" i="3"/>
  <c r="I26" i="3"/>
  <c r="K26" i="3" s="1"/>
  <c r="J21" i="3"/>
  <c r="I21" i="3"/>
  <c r="K21" i="3" s="1"/>
  <c r="J18" i="3"/>
  <c r="I18" i="3"/>
  <c r="K18" i="3" s="1"/>
  <c r="I13" i="3"/>
  <c r="K13" i="3" s="1"/>
  <c r="J13" i="3"/>
  <c r="J10" i="3"/>
  <c r="I10" i="3"/>
  <c r="K10" i="3"/>
  <c r="I23" i="3"/>
  <c r="K23" i="3" s="1"/>
  <c r="J23" i="3"/>
  <c r="J12" i="3"/>
  <c r="I12" i="3"/>
  <c r="K12" i="3" s="1"/>
  <c r="J24" i="3"/>
  <c r="I24" i="3"/>
  <c r="K24" i="3" s="1"/>
  <c r="I19" i="3"/>
  <c r="J19" i="3"/>
  <c r="K19" i="3"/>
  <c r="J20" i="3"/>
  <c r="I20" i="3"/>
  <c r="K20" i="3" s="1"/>
  <c r="K15" i="3"/>
  <c r="I15" i="3"/>
  <c r="J15" i="3"/>
  <c r="I25" i="3"/>
  <c r="K25" i="3" s="1"/>
  <c r="J25" i="3"/>
  <c r="J22" i="3"/>
  <c r="I22" i="3"/>
  <c r="K22" i="3"/>
  <c r="K17" i="3"/>
  <c r="I17" i="3"/>
  <c r="J17" i="3"/>
  <c r="J14" i="3"/>
  <c r="I14" i="3"/>
  <c r="K14" i="3" s="1"/>
  <c r="I9" i="3"/>
  <c r="J9" i="3"/>
  <c r="K9" i="3" s="1"/>
  <c r="G8" i="3"/>
  <c r="H8" i="3" s="1"/>
  <c r="K28" i="3" l="1"/>
  <c r="K8" i="3"/>
  <c r="J8" i="3"/>
  <c r="I8" i="3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<sst xmlns="http://schemas.openxmlformats.org/spreadsheetml/2006/main" count="84" uniqueCount="80">
  <si>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</si>
  <si>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</si>
  <si>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</si>
  <si>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</si>
  <si>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</si>
  <si>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</si>
  <si>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</si>
  <si>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</si>
  <si>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</si>
  <si>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</si>
  <si>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</si>
  <si>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</si>
  <si>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</si>
  <si>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</si>
  <si>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</si>
  <si>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</si>
  <si>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</si>
  <si>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</si>
  <si>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</si>
  <si>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</si>
  <si>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</si>
  <si>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</si>
  <si>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</si>
  <si>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</si>
  <si>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</si>
  <si>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</si>
  <si>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</si>
  <si>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</si>
  <si>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</si>
  <si>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</si>
  <si>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</si>
  <si>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</si>
  <si>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</si>
  <si>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</si>
  <si>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</si>
  <si>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</si>
  <si>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</si>
  <si>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</si>
  <si>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</si>
  <si>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</si>
  <si>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</si>
  <si>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</si>
  <si>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</si>
  <si>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</si>
  <si>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</si>
  <si>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</si>
  <si>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</si>
  <si>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</si>
  <si>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</si>
  <si>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</si>
  <si>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</si>
  <si>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</si>
  <si>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</si>
  <si>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</si>
  <si>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</si>
  <si>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</si>
  <si>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</si>
  <si>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</si>
  <si>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</si>
  <si>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</si>
  <si>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</si>
  <si>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</si>
  <si>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</si>
  <si>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</si>
  <si>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</si>
  <si>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</si>
  <si>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</si>
  <si>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</si>
  <si>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</si>
  <si>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</si>
  <si>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</si>
  <si>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</si>
  <si>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</si>
  <si>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 xml:space="preserve">TOTALES </t>
  </si>
  <si>
    <t>VALOR MAX</t>
  </si>
  <si>
    <t xml:space="preserve">VALOR MIN </t>
  </si>
  <si>
    <t>PROMEDIO</t>
  </si>
  <si>
    <t>P PROMEDIO</t>
  </si>
  <si>
    <t xml:space="preserve">CONTAR </t>
  </si>
  <si>
    <t>Tipo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</si>
</sst>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166" fontId="0" fillId="0" borderId="0" xfId="0" applyNumberFormat="1"/>
    <xf numFmtId="166" fontId="0" fillId="0" borderId="39" xfId="1" applyNumberFormat="1" applyFont="1" applyFill="1" applyBorder="1" applyAlignment="1">
      <alignment horizontal="center"/>
    </xf>
    <xf numFmtId="166" fontId="2" fillId="0" borderId="40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0" t="s">
        <v>0</v>
      </c>
      <c r="B1" s="51"/>
      <c r="C1" s="52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topLeftCell="C1" zoomScale="73" zoomScaleNormal="73" workbookViewId="0">
      <selection activeCell="L7" sqref="L7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  <col min="12" max="12" width="15.140625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 t="s">
        <v>79</v>
      </c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>+D7*E7</f>
        <v>1095600</v>
      </c>
      <c r="G7" s="26">
        <f>+F7*5%</f>
        <v>54780</v>
      </c>
      <c r="H7" s="26">
        <f>+F7-G7</f>
        <v>1040820</v>
      </c>
      <c r="I7" s="26">
        <f>+H7*16%</f>
        <v>166531.20000000001</v>
      </c>
      <c r="J7" s="26">
        <f>+H7*3.5%</f>
        <v>36428.700000000004</v>
      </c>
      <c r="K7" s="27">
        <f>+H7+I7-J7</f>
        <v>1170922.5</v>
      </c>
      <c r="L7" t="str">
        <f>IF(K7&gt;1000000,"exelente", "regular")</f>
        <v>exelente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>+D8*E8</f>
        <v>450880</v>
      </c>
      <c r="G8" s="26">
        <f>+F8*5%</f>
        <v>22544</v>
      </c>
      <c r="H8" s="26">
        <f>+F8-G8</f>
        <v>428336</v>
      </c>
      <c r="I8" s="26">
        <f>+H8*16%</f>
        <v>68533.759999999995</v>
      </c>
      <c r="J8" s="26">
        <f>+H8*3.5%</f>
        <v>14991.760000000002</v>
      </c>
      <c r="K8" s="27">
        <f>+H8+I8-J8</f>
        <v>481878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ref="F9:F28" si="0">+D9*E9</f>
        <v>17400</v>
      </c>
      <c r="G9" s="26">
        <f t="shared" ref="G9:G28" si="1">+F9*5%</f>
        <v>870</v>
      </c>
      <c r="H9" s="26">
        <f t="shared" ref="H9:H29" si="2">+F9-G9</f>
        <v>16530</v>
      </c>
      <c r="I9" s="26">
        <f t="shared" ref="I9:I29" si="3">+H9*16%</f>
        <v>2644.8</v>
      </c>
      <c r="J9" s="26">
        <f t="shared" ref="J9:J29" si="4">+H9*3.5%</f>
        <v>578.55000000000007</v>
      </c>
      <c r="K9" s="27">
        <f t="shared" ref="K9:K30" si="5">+H9+I9-J9</f>
        <v>18596.25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6054.8250000000007</v>
      </c>
      <c r="K10" s="27">
        <f t="shared" si="5"/>
        <v>194619.375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4455.5</v>
      </c>
      <c r="K11" s="27">
        <f t="shared" si="5"/>
        <v>143212.5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5677.1050000000005</v>
      </c>
      <c r="K12" s="27">
        <f t="shared" si="5"/>
        <v>182478.375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611.80000000000007</v>
      </c>
      <c r="K13" s="27">
        <f t="shared" si="5"/>
        <v>19665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2194.5</v>
      </c>
      <c r="K14" s="27">
        <f t="shared" si="5"/>
        <v>70537.5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3591.0000000000005</v>
      </c>
      <c r="K15" s="27">
        <f t="shared" si="5"/>
        <v>115425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734.82500000000005</v>
      </c>
      <c r="K16" s="27">
        <f t="shared" si="5"/>
        <v>23619.375</v>
      </c>
    </row>
    <row r="17" spans="1:11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665.00000000000011</v>
      </c>
      <c r="K17" s="27">
        <f t="shared" si="5"/>
        <v>21375</v>
      </c>
    </row>
    <row r="18" spans="1:11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19060.8</v>
      </c>
      <c r="J18" s="26">
        <f t="shared" si="4"/>
        <v>4169.55</v>
      </c>
      <c r="K18" s="27">
        <f t="shared" si="5"/>
        <v>134021.25</v>
      </c>
    </row>
    <row r="19" spans="1:11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2432</v>
      </c>
      <c r="J19" s="26">
        <f t="shared" si="4"/>
        <v>532</v>
      </c>
      <c r="K19" s="27">
        <f t="shared" si="5"/>
        <v>17100</v>
      </c>
    </row>
    <row r="20" spans="1:11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31853.119999999999</v>
      </c>
      <c r="J20" s="26">
        <f t="shared" si="4"/>
        <v>6967.8700000000008</v>
      </c>
      <c r="K20" s="27">
        <f t="shared" si="5"/>
        <v>223967.25</v>
      </c>
    </row>
    <row r="21" spans="1:11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3063.6550000000002</v>
      </c>
      <c r="K21" s="27">
        <f t="shared" si="5"/>
        <v>98474.625</v>
      </c>
    </row>
    <row r="22" spans="1:11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41469.4</v>
      </c>
      <c r="K22" s="27">
        <f t="shared" si="5"/>
        <v>1332945</v>
      </c>
    </row>
    <row r="23" spans="1:11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665.00000000000011</v>
      </c>
      <c r="K23" s="27">
        <f t="shared" si="5"/>
        <v>21375</v>
      </c>
    </row>
    <row r="24" spans="1:11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3495.2400000000002</v>
      </c>
      <c r="K24" s="27">
        <f t="shared" si="5"/>
        <v>112347</v>
      </c>
    </row>
    <row r="25" spans="1:11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3423.4200000000005</v>
      </c>
      <c r="K25" s="27">
        <f t="shared" si="5"/>
        <v>110038.5</v>
      </c>
    </row>
    <row r="26" spans="1:11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0"/>
        <v>39800</v>
      </c>
      <c r="G26" s="26">
        <f t="shared" si="1"/>
        <v>1990</v>
      </c>
      <c r="H26" s="26">
        <f t="shared" si="2"/>
        <v>37810</v>
      </c>
      <c r="I26" s="26">
        <f t="shared" si="3"/>
        <v>6049.6</v>
      </c>
      <c r="J26" s="26">
        <f t="shared" si="4"/>
        <v>1323.3500000000001</v>
      </c>
      <c r="K26" s="27">
        <f t="shared" si="5"/>
        <v>42536.25</v>
      </c>
    </row>
    <row r="27" spans="1:11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 t="shared" si="0"/>
        <v>139720</v>
      </c>
      <c r="G27" s="26">
        <f t="shared" si="1"/>
        <v>6986</v>
      </c>
      <c r="H27" s="26">
        <f t="shared" si="2"/>
        <v>132734</v>
      </c>
      <c r="I27" s="26">
        <f t="shared" si="3"/>
        <v>21237.439999999999</v>
      </c>
      <c r="J27" s="26">
        <f t="shared" si="4"/>
        <v>4645.6900000000005</v>
      </c>
      <c r="K27" s="27">
        <f t="shared" si="5"/>
        <v>149325.75</v>
      </c>
    </row>
    <row r="28" spans="1:11" x14ac:dyDescent="0.25">
      <c r="B28" s="49"/>
      <c r="E28" t="s">
        <v>73</v>
      </c>
      <c r="F28" s="59">
        <f>+SUM(F7:F27)</f>
        <v>4383120</v>
      </c>
      <c r="G28" s="60">
        <f>+SUM(G7:G27)</f>
        <v>219156</v>
      </c>
      <c r="H28" s="60">
        <f t="shared" si="2"/>
        <v>4163964</v>
      </c>
      <c r="I28" s="60">
        <f t="shared" si="3"/>
        <v>666234.24</v>
      </c>
      <c r="J28" s="60">
        <f t="shared" si="4"/>
        <v>145738.74000000002</v>
      </c>
      <c r="K28" s="61">
        <f t="shared" si="5"/>
        <v>4684459.5</v>
      </c>
    </row>
    <row r="29" spans="1:11" x14ac:dyDescent="0.25">
      <c r="E29" t="s">
        <v>74</v>
      </c>
      <c r="F29" s="59">
        <f>MAX(F7:F27)</f>
        <v>1247200</v>
      </c>
      <c r="G29" s="59">
        <f>MAX(G7:G27)</f>
        <v>62360</v>
      </c>
      <c r="H29" s="60">
        <f>MAX(H7:H27)</f>
        <v>1184840</v>
      </c>
      <c r="I29" s="60">
        <f>MAX(I7:I27)</f>
        <v>189574.39999999999</v>
      </c>
      <c r="J29" s="60">
        <f>MAX(J7:J27)</f>
        <v>41469.4</v>
      </c>
      <c r="K29" s="61">
        <f t="shared" si="5"/>
        <v>1332945</v>
      </c>
    </row>
    <row r="30" spans="1:11" x14ac:dyDescent="0.25">
      <c r="E30" t="s">
        <v>75</v>
      </c>
      <c r="F30" s="59">
        <f>MIN(F7:F27)</f>
        <v>16000</v>
      </c>
      <c r="G30" s="59">
        <f>MIN(G7:G27)</f>
        <v>800</v>
      </c>
      <c r="H30" s="59">
        <f>MIN(H7:H27)</f>
        <v>15200</v>
      </c>
      <c r="I30" s="59">
        <f>MIN(I7:I27)</f>
        <v>2432</v>
      </c>
      <c r="J30" s="59">
        <f>MIN(J7:J27)</f>
        <v>532</v>
      </c>
      <c r="K30" s="61">
        <f t="shared" si="5"/>
        <v>17100</v>
      </c>
    </row>
    <row r="31" spans="1:11" x14ac:dyDescent="0.25">
      <c r="E31" t="s">
        <v>76</v>
      </c>
      <c r="F31">
        <f>AVERAGE(F2:F7)</f>
        <v>1095600</v>
      </c>
      <c r="G31" s="59">
        <f>AVERAGE(G7:G27)</f>
        <v>10436</v>
      </c>
      <c r="H31" s="59">
        <f>AVERAGE(H7:H27)</f>
        <v>198284</v>
      </c>
      <c r="I31" s="59">
        <f>AVERAGE(I7:I27)</f>
        <v>31725.439999999999</v>
      </c>
      <c r="J31" s="59">
        <f>AVERAGE(J7:J27)</f>
        <v>6939.9400000000005</v>
      </c>
      <c r="K31" s="59">
        <f>AVERAGE(K7:K27)</f>
        <v>223069.5</v>
      </c>
    </row>
    <row r="32" spans="1:11" x14ac:dyDescent="0.25">
      <c r="E32" t="s">
        <v>77</v>
      </c>
      <c r="F32" s="59">
        <f>F28/21</f>
        <v>208720</v>
      </c>
      <c r="K32" s="59"/>
    </row>
    <row r="33" spans="5:11" x14ac:dyDescent="0.25">
      <c r="E33" t="s">
        <v>78</v>
      </c>
      <c r="F33">
        <f>COUNT(F7:F27)</f>
        <v>21</v>
      </c>
      <c r="G33" s="59">
        <v>21</v>
      </c>
      <c r="H33">
        <v>21</v>
      </c>
      <c r="I33">
        <v>21</v>
      </c>
      <c r="J33">
        <v>21</v>
      </c>
      <c r="K33">
        <v>21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01061-14</cp:lastModifiedBy>
  <cp:lastPrinted>2015-04-23T01:46:10Z</cp:lastPrinted>
  <dcterms:created xsi:type="dcterms:W3CDTF">2012-10-24T23:46:11Z</dcterms:created>
  <dcterms:modified xsi:type="dcterms:W3CDTF">2015-04-30T02:01:38Z</dcterms:modified>
</cp:coreProperties>
</file>